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under\training\Webster\My Documents\Manager\International_WMO\CALMet\_2021_online\"/>
    </mc:Choice>
  </mc:AlternateContent>
  <xr:revisionPtr revIDLastSave="0" documentId="13_ncr:1_{ADA9C5F2-5F95-4505-959C-22CBD552708B}" xr6:coauthVersionLast="47" xr6:coauthVersionMax="47" xr10:uidLastSave="{00000000-0000-0000-0000-000000000000}"/>
  <bookViews>
    <workbookView xWindow="12675" yWindow="2865" windowWidth="19575" windowHeight="16605" xr2:uid="{00000000-000D-0000-FFFF-FFFF00000000}"/>
  </bookViews>
  <sheets>
    <sheet name="Sheet1" sheetId="1" r:id="rId1"/>
  </sheets>
  <definedNames>
    <definedName name="a">Sheet1!$F$9</definedName>
    <definedName name="t">Sheet1!$F$6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2" i="1"/>
  <c r="B22" i="1" s="1"/>
  <c r="I11" i="1"/>
  <c r="F9" i="1"/>
  <c r="F6" i="1"/>
  <c r="A23" i="1" l="1"/>
  <c r="F13" i="1"/>
  <c r="F14" i="1" s="1"/>
  <c r="F15" i="1" s="1"/>
  <c r="C21" i="1"/>
  <c r="C22" i="1"/>
  <c r="D21" i="1"/>
  <c r="E21" i="1" s="1"/>
  <c r="D22" i="1"/>
  <c r="E22" i="1" s="1"/>
  <c r="F11" i="1"/>
  <c r="F12" i="1" s="1"/>
  <c r="A24" i="1" l="1"/>
  <c r="B23" i="1"/>
  <c r="D23" i="1" l="1"/>
  <c r="E23" i="1" s="1"/>
  <c r="C23" i="1"/>
  <c r="A25" i="1"/>
  <c r="B24" i="1"/>
  <c r="C24" i="1" l="1"/>
  <c r="D24" i="1"/>
  <c r="E24" i="1" s="1"/>
  <c r="A26" i="1"/>
  <c r="B25" i="1"/>
  <c r="D25" i="1" l="1"/>
  <c r="E25" i="1" s="1"/>
  <c r="C25" i="1"/>
  <c r="B26" i="1"/>
  <c r="A27" i="1"/>
  <c r="A28" i="1" l="1"/>
  <c r="B27" i="1"/>
  <c r="D26" i="1"/>
  <c r="E26" i="1" s="1"/>
  <c r="C26" i="1"/>
  <c r="D27" i="1" l="1"/>
  <c r="E27" i="1" s="1"/>
  <c r="C27" i="1"/>
  <c r="A29" i="1"/>
  <c r="B28" i="1"/>
  <c r="C28" i="1" l="1"/>
  <c r="D28" i="1"/>
  <c r="E28" i="1" s="1"/>
  <c r="A30" i="1"/>
  <c r="B29" i="1"/>
  <c r="C29" i="1" l="1"/>
  <c r="D29" i="1"/>
  <c r="E29" i="1" s="1"/>
  <c r="A31" i="1"/>
  <c r="B30" i="1"/>
  <c r="C30" i="1" l="1"/>
  <c r="D30" i="1"/>
  <c r="E30" i="1" s="1"/>
  <c r="A32" i="1"/>
  <c r="B31" i="1"/>
  <c r="A33" i="1" l="1"/>
  <c r="B32" i="1"/>
  <c r="C31" i="1"/>
  <c r="D31" i="1"/>
  <c r="E31" i="1" s="1"/>
  <c r="D32" i="1" l="1"/>
  <c r="E32" i="1" s="1"/>
  <c r="C32" i="1"/>
  <c r="A34" i="1"/>
  <c r="B33" i="1"/>
  <c r="A35" i="1" l="1"/>
  <c r="B34" i="1"/>
  <c r="C33" i="1"/>
  <c r="D33" i="1"/>
  <c r="E33" i="1" s="1"/>
  <c r="C34" i="1" l="1"/>
  <c r="D34" i="1"/>
  <c r="E34" i="1" s="1"/>
  <c r="A36" i="1"/>
  <c r="B35" i="1"/>
  <c r="D35" i="1" l="1"/>
  <c r="E35" i="1" s="1"/>
  <c r="C35" i="1"/>
  <c r="A37" i="1"/>
  <c r="B36" i="1"/>
  <c r="A38" i="1" l="1"/>
  <c r="B37" i="1"/>
  <c r="C36" i="1"/>
  <c r="D36" i="1"/>
  <c r="E36" i="1" s="1"/>
  <c r="D37" i="1" l="1"/>
  <c r="E37" i="1" s="1"/>
  <c r="C37" i="1"/>
  <c r="A39" i="1"/>
  <c r="B38" i="1"/>
  <c r="D38" i="1" l="1"/>
  <c r="E38" i="1" s="1"/>
  <c r="C38" i="1"/>
  <c r="A40" i="1"/>
  <c r="B39" i="1"/>
  <c r="B40" i="1" l="1"/>
  <c r="A41" i="1"/>
  <c r="C39" i="1"/>
  <c r="D39" i="1"/>
  <c r="E39" i="1" s="1"/>
  <c r="B41" i="1" l="1"/>
  <c r="A42" i="1"/>
  <c r="D40" i="1"/>
  <c r="E40" i="1" s="1"/>
  <c r="C40" i="1"/>
  <c r="A43" i="1" l="1"/>
  <c r="B42" i="1"/>
  <c r="D41" i="1"/>
  <c r="E41" i="1" s="1"/>
  <c r="C41" i="1"/>
  <c r="C42" i="1" l="1"/>
  <c r="D42" i="1"/>
  <c r="E42" i="1" s="1"/>
  <c r="B43" i="1"/>
  <c r="A44" i="1"/>
  <c r="A45" i="1" l="1"/>
  <c r="B45" i="1" s="1"/>
  <c r="B44" i="1"/>
  <c r="D43" i="1"/>
  <c r="E43" i="1" s="1"/>
  <c r="C43" i="1"/>
  <c r="C44" i="1" l="1"/>
  <c r="D44" i="1"/>
  <c r="E44" i="1" s="1"/>
  <c r="D45" i="1"/>
  <c r="E45" i="1" s="1"/>
  <c r="C45" i="1"/>
</calcChain>
</file>

<file path=xl/sharedStrings.xml><?xml version="1.0" encoding="utf-8"?>
<sst xmlns="http://schemas.openxmlformats.org/spreadsheetml/2006/main" count="41" uniqueCount="36">
  <si>
    <t>m</t>
  </si>
  <si>
    <t>=</t>
  </si>
  <si>
    <t>km</t>
  </si>
  <si>
    <t>duration in hours</t>
  </si>
  <si>
    <t>hr</t>
  </si>
  <si>
    <t>s</t>
  </si>
  <si>
    <r>
      <rPr>
        <i/>
        <sz val="10"/>
        <rFont val="Times New Roman"/>
        <family val="1"/>
      </rPr>
      <t>a</t>
    </r>
    <r>
      <rPr>
        <sz val="10"/>
        <rFont val="Arial"/>
      </rPr>
      <t xml:space="preserve"> =</t>
    </r>
  </si>
  <si>
    <r>
      <rPr>
        <i/>
        <sz val="10"/>
        <rFont val="Arial"/>
        <family val="2"/>
      </rPr>
      <t xml:space="preserve">t </t>
    </r>
    <r>
      <rPr>
        <sz val="10"/>
        <rFont val="Arial"/>
      </rPr>
      <t>=</t>
    </r>
  </si>
  <si>
    <r>
      <t>acceleration in mm s</t>
    </r>
    <r>
      <rPr>
        <vertAlign val="superscript"/>
        <sz val="10"/>
        <rFont val="Arial"/>
        <family val="2"/>
      </rPr>
      <t>-2</t>
    </r>
    <r>
      <rPr>
        <sz val="10"/>
        <rFont val="Arial"/>
      </rPr>
      <t>:</t>
    </r>
  </si>
  <si>
    <r>
      <t>mm s</t>
    </r>
    <r>
      <rPr>
        <vertAlign val="superscript"/>
        <sz val="10"/>
        <rFont val="Arial"/>
        <family val="2"/>
      </rPr>
      <t>-2</t>
    </r>
  </si>
  <si>
    <r>
      <t>m s</t>
    </r>
    <r>
      <rPr>
        <vertAlign val="superscript"/>
        <sz val="10"/>
        <rFont val="Arial"/>
        <family val="2"/>
      </rPr>
      <t>-2</t>
    </r>
  </si>
  <si>
    <t>Starting from rest, the body will reach a speed of:</t>
  </si>
  <si>
    <t>and will travel a distance of:</t>
  </si>
  <si>
    <r>
      <t>m s</t>
    </r>
    <r>
      <rPr>
        <vertAlign val="superscript"/>
        <sz val="10"/>
        <rFont val="Arial"/>
        <family val="2"/>
      </rPr>
      <t>-1</t>
    </r>
  </si>
  <si>
    <t>kt</t>
  </si>
  <si>
    <t xml:space="preserve">after </t>
  </si>
  <si>
    <t>hours</t>
  </si>
  <si>
    <r>
      <t>d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y/dt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 xml:space="preserve"> = dv/dt = a</t>
    </r>
  </si>
  <si>
    <r>
      <rPr>
        <i/>
        <sz val="12"/>
        <rFont val="Times New Roman"/>
        <family val="1"/>
      </rPr>
      <t xml:space="preserve">y = </t>
    </r>
    <r>
      <rPr>
        <sz val="12"/>
        <rFont val="Calibri"/>
        <family val="2"/>
      </rPr>
      <t>½</t>
    </r>
    <r>
      <rPr>
        <i/>
        <sz val="12"/>
        <rFont val="Times New Roman"/>
        <family val="1"/>
      </rPr>
      <t xml:space="preserve"> a</t>
    </r>
    <r>
      <rPr>
        <sz val="10"/>
        <rFont val="Arial"/>
        <family val="2"/>
      </rPr>
      <t xml:space="preserve"> x</t>
    </r>
    <r>
      <rPr>
        <sz val="12"/>
        <rFont val="Arial"/>
        <family val="2"/>
      </rPr>
      <t xml:space="preserve"> </t>
    </r>
    <r>
      <rPr>
        <i/>
        <sz val="12"/>
        <rFont val="Times New Roman"/>
        <family val="1"/>
      </rPr>
      <t>t</t>
    </r>
    <r>
      <rPr>
        <i/>
        <vertAlign val="superscript"/>
        <sz val="12"/>
        <rFont val="Times New Roman"/>
        <family val="1"/>
      </rPr>
      <t>2</t>
    </r>
  </si>
  <si>
    <r>
      <t>dy/dt = v = a</t>
    </r>
    <r>
      <rPr>
        <i/>
        <sz val="10"/>
        <rFont val="Times New Roman"/>
        <family val="1"/>
      </rPr>
      <t xml:space="preserve"> </t>
    </r>
    <r>
      <rPr>
        <sz val="10"/>
        <rFont val="Arial"/>
        <family val="2"/>
      </rPr>
      <t>x</t>
    </r>
    <r>
      <rPr>
        <i/>
        <sz val="12"/>
        <rFont val="Times New Roman"/>
        <family val="1"/>
      </rPr>
      <t xml:space="preserve"> t </t>
    </r>
  </si>
  <si>
    <r>
      <rPr>
        <sz val="10"/>
        <rFont val="Calibri"/>
        <family val="2"/>
      </rPr>
      <t>°</t>
    </r>
    <r>
      <rPr>
        <sz val="10"/>
        <rFont val="Arial"/>
      </rPr>
      <t xml:space="preserve"> of latitude</t>
    </r>
  </si>
  <si>
    <t>duration (hr)</t>
  </si>
  <si>
    <t>duration (s)</t>
  </si>
  <si>
    <r>
      <t>final speed (ms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</si>
  <si>
    <t>distance travelled (km)</t>
  </si>
  <si>
    <t>The large effect of a small acceleration acting for a long duration</t>
  </si>
  <si>
    <t>Equations used:</t>
  </si>
  <si>
    <t>light wind</t>
  </si>
  <si>
    <r>
      <t>5 ms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:</t>
    </r>
  </si>
  <si>
    <t>strong breeze</t>
  </si>
  <si>
    <t>gale</t>
  </si>
  <si>
    <r>
      <t>30 ms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:</t>
    </r>
  </si>
  <si>
    <r>
      <t>20 ms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:</t>
    </r>
  </si>
  <si>
    <r>
      <t>10 ms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:</t>
    </r>
  </si>
  <si>
    <t>approximate speeds</t>
  </si>
  <si>
    <t>hurricane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</si>
</sst>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E+00"/>
    <numFmt numFmtId="165" formatCode="0.0"/>
    <numFmt numFmtId="166" formatCode="_-* #,##0.0_-;\-* #,##0.0_-;_-* &quot;-&quot;?_-;_-@_-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Symbol"/>
      <family val="1"/>
      <charset val="2"/>
    </font>
    <font>
      <i/>
      <sz val="10"/>
      <name val="Times New Roman"/>
      <family val="1"/>
    </font>
    <font>
      <i/>
      <sz val="10"/>
      <name val="Symbol"/>
      <family val="1"/>
      <charset val="2"/>
    </font>
    <font>
      <i/>
      <sz val="10"/>
      <name val="Arial"/>
      <family val="2"/>
    </font>
    <font>
      <sz val="8"/>
      <name val="Arial"/>
    </font>
    <font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i/>
      <vertAlign val="superscript"/>
      <sz val="12"/>
      <name val="Times New Roman"/>
      <family val="1"/>
    </font>
    <font>
      <sz val="12"/>
      <name val="Arial"/>
      <family val="1"/>
    </font>
    <font>
      <sz val="12"/>
      <name val="Calibri"/>
      <family val="2"/>
    </font>
    <font>
      <b/>
      <sz val="10"/>
      <color theme="4"/>
      <name val="Arial"/>
      <family val="2"/>
    </font>
    <font>
      <b/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 applyAlignment="1">
      <alignment horizontal="right"/>
    </xf>
    <xf numFmtId="0" fontId="0" fillId="2" borderId="0" xfId="0" quotePrefix="1" applyFill="1" applyAlignment="1">
      <alignment horizontal="right"/>
    </xf>
    <xf numFmtId="0" fontId="0" fillId="3" borderId="0" xfId="0" applyFill="1"/>
    <xf numFmtId="0" fontId="4" fillId="2" borderId="0" xfId="0" quotePrefix="1" applyFont="1" applyFill="1" applyAlignment="1">
      <alignment horizontal="right"/>
    </xf>
    <xf numFmtId="164" fontId="0" fillId="2" borderId="0" xfId="0" applyNumberFormat="1" applyFill="1"/>
    <xf numFmtId="0" fontId="2" fillId="2" borderId="0" xfId="0" applyFont="1" applyFill="1"/>
    <xf numFmtId="0" fontId="7" fillId="2" borderId="0" xfId="0" applyFont="1" applyFill="1"/>
    <xf numFmtId="0" fontId="1" fillId="2" borderId="0" xfId="0" applyFont="1" applyFill="1" applyAlignment="1">
      <alignment horizontal="right"/>
    </xf>
    <xf numFmtId="0" fontId="11" fillId="2" borderId="0" xfId="0" applyFont="1" applyFill="1"/>
    <xf numFmtId="0" fontId="0" fillId="2" borderId="0" xfId="0" quotePrefix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165" fontId="0" fillId="3" borderId="0" xfId="0" applyNumberFormat="1" applyFill="1"/>
    <xf numFmtId="0" fontId="11" fillId="2" borderId="0" xfId="0" quotePrefix="1" applyFont="1" applyFill="1" applyAlignment="1">
      <alignment horizontal="right"/>
    </xf>
    <xf numFmtId="0" fontId="9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0" fillId="2" borderId="4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9" fillId="2" borderId="4" xfId="0" applyFont="1" applyFill="1" applyBorder="1"/>
    <xf numFmtId="0" fontId="14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41" fontId="0" fillId="2" borderId="0" xfId="1" applyNumberFormat="1" applyFont="1" applyFill="1"/>
    <xf numFmtId="41" fontId="0" fillId="2" borderId="0" xfId="0" applyNumberFormat="1" applyFill="1"/>
    <xf numFmtId="1" fontId="0" fillId="2" borderId="0" xfId="0" applyNumberFormat="1" applyFill="1"/>
    <xf numFmtId="1" fontId="2" fillId="2" borderId="0" xfId="0" applyNumberFormat="1" applyFont="1" applyFill="1"/>
    <xf numFmtId="166" fontId="2" fillId="2" borderId="0" xfId="0" applyNumberFormat="1" applyFont="1" applyFill="1"/>
    <xf numFmtId="0" fontId="0" fillId="2" borderId="0" xfId="0" applyFill="1" applyAlignment="1">
      <alignment horizontal="right" wrapText="1"/>
    </xf>
    <xf numFmtId="0" fontId="11" fillId="2" borderId="0" xfId="0" applyFont="1" applyFill="1" applyAlignment="1">
      <alignment horizontal="right" wrapText="1"/>
    </xf>
    <xf numFmtId="165" fontId="16" fillId="2" borderId="0" xfId="0" applyNumberFormat="1" applyFont="1" applyFill="1"/>
    <xf numFmtId="0" fontId="17" fillId="2" borderId="0" xfId="0" applyFont="1" applyFill="1"/>
    <xf numFmtId="0" fontId="11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Final speed (ms</a:t>
            </a:r>
            <a:r>
              <a:rPr lang="en-NZ" baseline="30000"/>
              <a:t>-1</a:t>
            </a:r>
            <a:r>
              <a:rPr lang="en-NZ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Sheet1!$A$21:$A$45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Sheet1!$C$21:$C$45</c:f>
              <c:numCache>
                <c:formatCode>0.0</c:formatCode>
                <c:ptCount val="25"/>
                <c:pt idx="0">
                  <c:v>0</c:v>
                </c:pt>
                <c:pt idx="1">
                  <c:v>2.52</c:v>
                </c:pt>
                <c:pt idx="2">
                  <c:v>5.04</c:v>
                </c:pt>
                <c:pt idx="3">
                  <c:v>7.56</c:v>
                </c:pt>
                <c:pt idx="4">
                  <c:v>10.08</c:v>
                </c:pt>
                <c:pt idx="5">
                  <c:v>12.6</c:v>
                </c:pt>
                <c:pt idx="6">
                  <c:v>15.12</c:v>
                </c:pt>
                <c:pt idx="7">
                  <c:v>17.64</c:v>
                </c:pt>
                <c:pt idx="8">
                  <c:v>20.16</c:v>
                </c:pt>
                <c:pt idx="9">
                  <c:v>22.68</c:v>
                </c:pt>
                <c:pt idx="10">
                  <c:v>25.2</c:v>
                </c:pt>
                <c:pt idx="11">
                  <c:v>27.72</c:v>
                </c:pt>
                <c:pt idx="12">
                  <c:v>30.24</c:v>
                </c:pt>
                <c:pt idx="13">
                  <c:v>32.76</c:v>
                </c:pt>
                <c:pt idx="14">
                  <c:v>35.28</c:v>
                </c:pt>
                <c:pt idx="15">
                  <c:v>37.799999999999997</c:v>
                </c:pt>
                <c:pt idx="16">
                  <c:v>40.32</c:v>
                </c:pt>
                <c:pt idx="17">
                  <c:v>42.839999999999996</c:v>
                </c:pt>
                <c:pt idx="18">
                  <c:v>45.36</c:v>
                </c:pt>
                <c:pt idx="19">
                  <c:v>47.88</c:v>
                </c:pt>
                <c:pt idx="20">
                  <c:v>50.4</c:v>
                </c:pt>
                <c:pt idx="21">
                  <c:v>52.92</c:v>
                </c:pt>
                <c:pt idx="22">
                  <c:v>55.44</c:v>
                </c:pt>
                <c:pt idx="23">
                  <c:v>57.96</c:v>
                </c:pt>
                <c:pt idx="24">
                  <c:v>60.48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2EB-4366-8182-08BC35F7D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358496"/>
        <c:axId val="567354560"/>
      </c:scatterChart>
      <c:valAx>
        <c:axId val="56735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100"/>
                  <a:t>duration (hr)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54560"/>
        <c:crosses val="autoZero"/>
        <c:crossBetween val="midCat"/>
        <c:majorUnit val="6"/>
      </c:valAx>
      <c:valAx>
        <c:axId val="5673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100"/>
                  <a:t>speed</a:t>
                </a:r>
                <a:r>
                  <a:rPr lang="en-NZ" sz="1100" baseline="0"/>
                  <a:t> (ms</a:t>
                </a:r>
                <a:r>
                  <a:rPr lang="en-NZ" sz="1100" baseline="30000"/>
                  <a:t>-1</a:t>
                </a:r>
                <a:r>
                  <a:rPr lang="en-NZ" sz="1100" baseline="0"/>
                  <a:t>)</a:t>
                </a:r>
                <a:endParaRPr lang="en-NZ" sz="1100"/>
              </a:p>
            </c:rich>
          </c:tx>
          <c:layout>
            <c:manualLayout>
              <c:xMode val="edge"/>
              <c:yMode val="edge"/>
              <c:x val="8.3333333333333332E-3"/>
              <c:y val="0.358047900262467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58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Distance travelled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Sheet1!$A$21:$A$45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Sheet1!$E$21:$E$45</c:f>
              <c:numCache>
                <c:formatCode>General</c:formatCode>
                <c:ptCount val="25"/>
                <c:pt idx="0">
                  <c:v>0</c:v>
                </c:pt>
                <c:pt idx="1">
                  <c:v>5</c:v>
                </c:pt>
                <c:pt idx="2">
                  <c:v>18</c:v>
                </c:pt>
                <c:pt idx="3">
                  <c:v>41</c:v>
                </c:pt>
                <c:pt idx="4">
                  <c:v>73</c:v>
                </c:pt>
                <c:pt idx="5">
                  <c:v>113</c:v>
                </c:pt>
                <c:pt idx="6">
                  <c:v>163</c:v>
                </c:pt>
                <c:pt idx="7">
                  <c:v>222</c:v>
                </c:pt>
                <c:pt idx="8">
                  <c:v>290</c:v>
                </c:pt>
                <c:pt idx="9">
                  <c:v>367</c:v>
                </c:pt>
                <c:pt idx="10">
                  <c:v>454</c:v>
                </c:pt>
                <c:pt idx="11">
                  <c:v>549</c:v>
                </c:pt>
                <c:pt idx="12">
                  <c:v>653</c:v>
                </c:pt>
                <c:pt idx="13">
                  <c:v>767</c:v>
                </c:pt>
                <c:pt idx="14">
                  <c:v>889</c:v>
                </c:pt>
                <c:pt idx="15">
                  <c:v>1021</c:v>
                </c:pt>
                <c:pt idx="16">
                  <c:v>1161</c:v>
                </c:pt>
                <c:pt idx="17">
                  <c:v>1311</c:v>
                </c:pt>
                <c:pt idx="18">
                  <c:v>1470</c:v>
                </c:pt>
                <c:pt idx="19">
                  <c:v>1637</c:v>
                </c:pt>
                <c:pt idx="20">
                  <c:v>1814</c:v>
                </c:pt>
                <c:pt idx="21">
                  <c:v>2000</c:v>
                </c:pt>
                <c:pt idx="22">
                  <c:v>2195</c:v>
                </c:pt>
                <c:pt idx="23">
                  <c:v>2400</c:v>
                </c:pt>
                <c:pt idx="24">
                  <c:v>2613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F1-404E-B9F2-C82C39DEC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358496"/>
        <c:axId val="567354560"/>
      </c:scatterChart>
      <c:valAx>
        <c:axId val="56735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100"/>
                  <a:t>duration (hr)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54560"/>
        <c:crosses val="autoZero"/>
        <c:crossBetween val="midCat"/>
        <c:majorUnit val="6"/>
      </c:valAx>
      <c:valAx>
        <c:axId val="5673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100"/>
                  <a:t>distance (km)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206401283172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58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19</xdr:row>
      <xdr:rowOff>209550</xdr:rowOff>
    </xdr:from>
    <xdr:to>
      <xdr:col>14</xdr:col>
      <xdr:colOff>495300</xdr:colOff>
      <xdr:row>35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576DE2-E357-488B-BB86-F9C99C00B1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</xdr:colOff>
      <xdr:row>36</xdr:row>
      <xdr:rowOff>38100</xdr:rowOff>
    </xdr:from>
    <xdr:to>
      <xdr:col>14</xdr:col>
      <xdr:colOff>495300</xdr:colOff>
      <xdr:row>53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E46F2D-ECCE-4C8B-9382-EF0890EDD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topLeftCell="A13" workbookViewId="0">
      <selection activeCell="Q35" sqref="Q35"/>
    </sheetView>
  </sheetViews>
  <sheetFormatPr defaultColWidth="8.85546875" defaultRowHeight="12.75" x14ac:dyDescent="0.2"/>
  <cols>
    <col min="1" max="2" width="8.85546875" style="2" customWidth="1"/>
    <col min="3" max="5" width="8.85546875" style="2"/>
    <col min="6" max="6" width="12.85546875" style="2" bestFit="1" customWidth="1"/>
    <col min="7" max="7" width="7.5703125" style="2" customWidth="1"/>
    <col min="8" max="8" width="6.5703125" style="2" customWidth="1"/>
    <col min="9" max="9" width="3" style="2" customWidth="1"/>
    <col min="10" max="15" width="8.85546875" style="2"/>
    <col min="16" max="16" width="4.42578125" style="2" customWidth="1"/>
    <col min="17" max="17" width="13.5703125" style="2" customWidth="1"/>
    <col min="18" max="16384" width="8.85546875" style="2"/>
  </cols>
  <sheetData>
    <row r="1" spans="3:16" x14ac:dyDescent="0.2">
      <c r="C1" s="8" t="s">
        <v>25</v>
      </c>
    </row>
    <row r="2" spans="3:16" x14ac:dyDescent="0.2">
      <c r="D2" s="8"/>
    </row>
    <row r="4" spans="3:16" x14ac:dyDescent="0.2">
      <c r="E4" s="3"/>
    </row>
    <row r="5" spans="3:16" x14ac:dyDescent="0.2">
      <c r="D5" s="10" t="s">
        <v>3</v>
      </c>
      <c r="E5" s="13" t="s">
        <v>7</v>
      </c>
      <c r="F5" s="5">
        <v>24</v>
      </c>
      <c r="G5" s="2" t="s">
        <v>4</v>
      </c>
    </row>
    <row r="6" spans="3:16" x14ac:dyDescent="0.2">
      <c r="D6" s="10"/>
      <c r="E6" s="12" t="s">
        <v>1</v>
      </c>
      <c r="F6" s="2">
        <f>F5*60*60</f>
        <v>86400</v>
      </c>
      <c r="G6" s="2" t="s">
        <v>5</v>
      </c>
    </row>
    <row r="7" spans="3:16" x14ac:dyDescent="0.2">
      <c r="D7" s="10"/>
      <c r="E7" s="6"/>
      <c r="N7" s="2" t="s">
        <v>26</v>
      </c>
    </row>
    <row r="8" spans="3:16" ht="18.75" x14ac:dyDescent="0.25">
      <c r="D8" s="13" t="s">
        <v>8</v>
      </c>
      <c r="E8" s="1" t="s">
        <v>6</v>
      </c>
      <c r="F8" s="14">
        <v>0.7</v>
      </c>
      <c r="G8" s="11" t="s">
        <v>9</v>
      </c>
      <c r="N8" s="16" t="s">
        <v>17</v>
      </c>
      <c r="O8" s="17"/>
      <c r="P8" s="18"/>
    </row>
    <row r="9" spans="3:16" ht="15" x14ac:dyDescent="0.2">
      <c r="E9" s="4" t="s">
        <v>1</v>
      </c>
      <c r="F9" s="7">
        <f>F8/1000</f>
        <v>6.9999999999999999E-4</v>
      </c>
      <c r="G9" s="11" t="s">
        <v>10</v>
      </c>
      <c r="N9" s="19"/>
      <c r="O9" s="20"/>
      <c r="P9" s="21"/>
    </row>
    <row r="10" spans="3:16" ht="15" x14ac:dyDescent="0.2">
      <c r="N10" s="19"/>
      <c r="O10" s="20"/>
      <c r="P10" s="21"/>
    </row>
    <row r="11" spans="3:16" ht="15.75" x14ac:dyDescent="0.25">
      <c r="C11" s="13"/>
      <c r="E11" s="13" t="s">
        <v>11</v>
      </c>
      <c r="F11" s="28">
        <f>a*t</f>
        <v>60.48</v>
      </c>
      <c r="G11" s="11" t="s">
        <v>13</v>
      </c>
      <c r="H11" s="13" t="s">
        <v>15</v>
      </c>
      <c r="I11" s="2">
        <f>F5</f>
        <v>24</v>
      </c>
      <c r="J11" s="11" t="s">
        <v>16</v>
      </c>
      <c r="N11" s="22" t="s">
        <v>19</v>
      </c>
      <c r="O11" s="20"/>
      <c r="P11" s="21"/>
    </row>
    <row r="12" spans="3:16" ht="15" x14ac:dyDescent="0.2">
      <c r="C12" s="13"/>
      <c r="E12" s="15" t="s">
        <v>1</v>
      </c>
      <c r="F12" s="29">
        <f>F11*1.94384</f>
        <v>117.56344319999999</v>
      </c>
      <c r="G12" s="11" t="s">
        <v>14</v>
      </c>
      <c r="N12" s="19"/>
      <c r="O12" s="20"/>
      <c r="P12" s="21"/>
    </row>
    <row r="13" spans="3:16" ht="18.75" x14ac:dyDescent="0.25">
      <c r="E13" s="13" t="s">
        <v>12</v>
      </c>
      <c r="F13" s="26">
        <f>1000*ROUND(0.5*a*t^2/1000,0)</f>
        <v>2613000</v>
      </c>
      <c r="G13" s="11" t="s">
        <v>0</v>
      </c>
      <c r="N13" s="23" t="s">
        <v>18</v>
      </c>
      <c r="O13" s="24"/>
      <c r="P13" s="25"/>
    </row>
    <row r="14" spans="3:16" x14ac:dyDescent="0.2">
      <c r="E14" s="15" t="s">
        <v>1</v>
      </c>
      <c r="F14" s="27">
        <f>F13/1000</f>
        <v>2613</v>
      </c>
      <c r="G14" s="11" t="s">
        <v>2</v>
      </c>
    </row>
    <row r="15" spans="3:16" x14ac:dyDescent="0.2">
      <c r="E15" s="15" t="s">
        <v>1</v>
      </c>
      <c r="F15" s="30">
        <f>F14/111.12</f>
        <v>23.515118790496761</v>
      </c>
      <c r="G15" s="11" t="s">
        <v>20</v>
      </c>
    </row>
    <row r="18" spans="1:18" x14ac:dyDescent="0.2">
      <c r="C18" s="9"/>
    </row>
    <row r="20" spans="1:18" ht="39.75" x14ac:dyDescent="0.2">
      <c r="A20" s="31" t="s">
        <v>21</v>
      </c>
      <c r="B20" s="31" t="s">
        <v>22</v>
      </c>
      <c r="C20" s="32" t="s">
        <v>23</v>
      </c>
      <c r="D20" s="32" t="s">
        <v>24</v>
      </c>
      <c r="E20" s="32" t="s">
        <v>24</v>
      </c>
    </row>
    <row r="21" spans="1:18" x14ac:dyDescent="0.2">
      <c r="A21" s="2">
        <v>0</v>
      </c>
      <c r="B21" s="8">
        <f>A21*60*60</f>
        <v>0</v>
      </c>
      <c r="C21" s="33">
        <f t="shared" ref="C21:C45" si="0">a*B21</f>
        <v>0</v>
      </c>
      <c r="D21" s="2">
        <f t="shared" ref="D21:D45" si="1">1000*ROUND(0.5*a*B21^2/1000,0)</f>
        <v>0</v>
      </c>
      <c r="E21" s="34">
        <f>D21/1000</f>
        <v>0</v>
      </c>
    </row>
    <row r="22" spans="1:18" x14ac:dyDescent="0.2">
      <c r="A22" s="2">
        <f>A21+1</f>
        <v>1</v>
      </c>
      <c r="B22" s="8">
        <f t="shared" ref="B22:B45" si="2">A22*60*60</f>
        <v>3600</v>
      </c>
      <c r="C22" s="33">
        <f t="shared" si="0"/>
        <v>2.52</v>
      </c>
      <c r="D22" s="2">
        <f t="shared" si="1"/>
        <v>5000</v>
      </c>
      <c r="E22" s="34">
        <f t="shared" ref="E22:E45" si="3">D22/1000</f>
        <v>5</v>
      </c>
    </row>
    <row r="23" spans="1:18" x14ac:dyDescent="0.2">
      <c r="A23" s="2">
        <f t="shared" ref="A23:A45" si="4">A22+1</f>
        <v>2</v>
      </c>
      <c r="B23" s="8">
        <f t="shared" si="2"/>
        <v>7200</v>
      </c>
      <c r="C23" s="33">
        <f t="shared" si="0"/>
        <v>5.04</v>
      </c>
      <c r="D23" s="2">
        <f t="shared" si="1"/>
        <v>18000</v>
      </c>
      <c r="E23" s="34">
        <f t="shared" si="3"/>
        <v>18</v>
      </c>
    </row>
    <row r="24" spans="1:18" x14ac:dyDescent="0.2">
      <c r="A24" s="2">
        <f t="shared" si="4"/>
        <v>3</v>
      </c>
      <c r="B24" s="8">
        <f t="shared" si="2"/>
        <v>10800</v>
      </c>
      <c r="C24" s="33">
        <f t="shared" si="0"/>
        <v>7.56</v>
      </c>
      <c r="D24" s="2">
        <f t="shared" si="1"/>
        <v>41000</v>
      </c>
      <c r="E24" s="34">
        <f t="shared" si="3"/>
        <v>41</v>
      </c>
    </row>
    <row r="25" spans="1:18" x14ac:dyDescent="0.2">
      <c r="A25" s="2">
        <f t="shared" si="4"/>
        <v>4</v>
      </c>
      <c r="B25" s="8">
        <f t="shared" si="2"/>
        <v>14400</v>
      </c>
      <c r="C25" s="33">
        <f t="shared" si="0"/>
        <v>10.08</v>
      </c>
      <c r="D25" s="2">
        <f t="shared" si="1"/>
        <v>73000</v>
      </c>
      <c r="E25" s="34">
        <f t="shared" si="3"/>
        <v>73</v>
      </c>
    </row>
    <row r="26" spans="1:18" x14ac:dyDescent="0.2">
      <c r="A26" s="2">
        <f t="shared" si="4"/>
        <v>5</v>
      </c>
      <c r="B26" s="8">
        <f t="shared" si="2"/>
        <v>18000</v>
      </c>
      <c r="C26" s="33">
        <f t="shared" si="0"/>
        <v>12.6</v>
      </c>
      <c r="D26" s="2">
        <f t="shared" si="1"/>
        <v>113000</v>
      </c>
      <c r="E26" s="34">
        <f t="shared" si="3"/>
        <v>113</v>
      </c>
    </row>
    <row r="27" spans="1:18" x14ac:dyDescent="0.2">
      <c r="A27" s="2">
        <f t="shared" si="4"/>
        <v>6</v>
      </c>
      <c r="B27" s="8">
        <f t="shared" si="2"/>
        <v>21600</v>
      </c>
      <c r="C27" s="33">
        <f t="shared" si="0"/>
        <v>15.12</v>
      </c>
      <c r="D27" s="2">
        <f t="shared" si="1"/>
        <v>163000</v>
      </c>
      <c r="E27" s="34">
        <f t="shared" si="3"/>
        <v>163</v>
      </c>
      <c r="Q27" s="11" t="s">
        <v>34</v>
      </c>
    </row>
    <row r="28" spans="1:18" ht="14.25" x14ac:dyDescent="0.2">
      <c r="A28" s="2">
        <f t="shared" si="4"/>
        <v>7</v>
      </c>
      <c r="B28" s="8">
        <f t="shared" si="2"/>
        <v>25200</v>
      </c>
      <c r="C28" s="33">
        <f t="shared" si="0"/>
        <v>17.64</v>
      </c>
      <c r="D28" s="2">
        <f t="shared" si="1"/>
        <v>222000</v>
      </c>
      <c r="E28" s="34">
        <f t="shared" si="3"/>
        <v>222</v>
      </c>
      <c r="Q28" s="35" t="s">
        <v>31</v>
      </c>
      <c r="R28" s="11" t="s">
        <v>35</v>
      </c>
    </row>
    <row r="29" spans="1:18" ht="14.25" x14ac:dyDescent="0.2">
      <c r="A29" s="2">
        <f t="shared" si="4"/>
        <v>8</v>
      </c>
      <c r="B29" s="8">
        <f t="shared" si="2"/>
        <v>28800</v>
      </c>
      <c r="C29" s="33">
        <f t="shared" si="0"/>
        <v>20.16</v>
      </c>
      <c r="D29" s="2">
        <f t="shared" si="1"/>
        <v>290000</v>
      </c>
      <c r="E29" s="34">
        <f t="shared" si="3"/>
        <v>290</v>
      </c>
      <c r="Q29" s="35" t="s">
        <v>32</v>
      </c>
      <c r="R29" s="11" t="s">
        <v>30</v>
      </c>
    </row>
    <row r="30" spans="1:18" ht="14.25" x14ac:dyDescent="0.2">
      <c r="A30" s="2">
        <f t="shared" si="4"/>
        <v>9</v>
      </c>
      <c r="B30" s="8">
        <f t="shared" si="2"/>
        <v>32400</v>
      </c>
      <c r="C30" s="33">
        <f t="shared" si="0"/>
        <v>22.68</v>
      </c>
      <c r="D30" s="2">
        <f t="shared" si="1"/>
        <v>367000</v>
      </c>
      <c r="E30" s="34">
        <f t="shared" si="3"/>
        <v>367</v>
      </c>
      <c r="Q30" s="35" t="s">
        <v>33</v>
      </c>
      <c r="R30" s="11" t="s">
        <v>29</v>
      </c>
    </row>
    <row r="31" spans="1:18" ht="14.25" x14ac:dyDescent="0.2">
      <c r="A31" s="2">
        <f t="shared" si="4"/>
        <v>10</v>
      </c>
      <c r="B31" s="8">
        <f t="shared" si="2"/>
        <v>36000</v>
      </c>
      <c r="C31" s="33">
        <f t="shared" si="0"/>
        <v>25.2</v>
      </c>
      <c r="D31" s="2">
        <f t="shared" si="1"/>
        <v>454000</v>
      </c>
      <c r="E31" s="34">
        <f t="shared" si="3"/>
        <v>454</v>
      </c>
      <c r="Q31" s="35" t="s">
        <v>28</v>
      </c>
      <c r="R31" s="2" t="s">
        <v>27</v>
      </c>
    </row>
    <row r="32" spans="1:18" x14ac:dyDescent="0.2">
      <c r="A32" s="2">
        <f t="shared" si="4"/>
        <v>11</v>
      </c>
      <c r="B32" s="8">
        <f t="shared" si="2"/>
        <v>39600</v>
      </c>
      <c r="C32" s="33">
        <f t="shared" si="0"/>
        <v>27.72</v>
      </c>
      <c r="D32" s="2">
        <f t="shared" si="1"/>
        <v>549000</v>
      </c>
      <c r="E32" s="34">
        <f t="shared" si="3"/>
        <v>549</v>
      </c>
    </row>
    <row r="33" spans="1:5" x14ac:dyDescent="0.2">
      <c r="A33" s="2">
        <f t="shared" si="4"/>
        <v>12</v>
      </c>
      <c r="B33" s="8">
        <f t="shared" si="2"/>
        <v>43200</v>
      </c>
      <c r="C33" s="33">
        <f t="shared" si="0"/>
        <v>30.24</v>
      </c>
      <c r="D33" s="2">
        <f t="shared" si="1"/>
        <v>653000</v>
      </c>
      <c r="E33" s="34">
        <f t="shared" si="3"/>
        <v>653</v>
      </c>
    </row>
    <row r="34" spans="1:5" x14ac:dyDescent="0.2">
      <c r="A34" s="2">
        <f t="shared" si="4"/>
        <v>13</v>
      </c>
      <c r="B34" s="8">
        <f t="shared" si="2"/>
        <v>46800</v>
      </c>
      <c r="C34" s="33">
        <f t="shared" si="0"/>
        <v>32.76</v>
      </c>
      <c r="D34" s="2">
        <f t="shared" si="1"/>
        <v>767000</v>
      </c>
      <c r="E34" s="34">
        <f t="shared" si="3"/>
        <v>767</v>
      </c>
    </row>
    <row r="35" spans="1:5" x14ac:dyDescent="0.2">
      <c r="A35" s="2">
        <f t="shared" si="4"/>
        <v>14</v>
      </c>
      <c r="B35" s="8">
        <f t="shared" si="2"/>
        <v>50400</v>
      </c>
      <c r="C35" s="33">
        <f t="shared" si="0"/>
        <v>35.28</v>
      </c>
      <c r="D35" s="2">
        <f t="shared" si="1"/>
        <v>889000</v>
      </c>
      <c r="E35" s="34">
        <f t="shared" si="3"/>
        <v>889</v>
      </c>
    </row>
    <row r="36" spans="1:5" x14ac:dyDescent="0.2">
      <c r="A36" s="2">
        <f t="shared" si="4"/>
        <v>15</v>
      </c>
      <c r="B36" s="8">
        <f t="shared" si="2"/>
        <v>54000</v>
      </c>
      <c r="C36" s="33">
        <f t="shared" si="0"/>
        <v>37.799999999999997</v>
      </c>
      <c r="D36" s="2">
        <f t="shared" si="1"/>
        <v>1021000</v>
      </c>
      <c r="E36" s="34">
        <f t="shared" si="3"/>
        <v>1021</v>
      </c>
    </row>
    <row r="37" spans="1:5" x14ac:dyDescent="0.2">
      <c r="A37" s="2">
        <f t="shared" si="4"/>
        <v>16</v>
      </c>
      <c r="B37" s="8">
        <f t="shared" si="2"/>
        <v>57600</v>
      </c>
      <c r="C37" s="33">
        <f t="shared" si="0"/>
        <v>40.32</v>
      </c>
      <c r="D37" s="2">
        <f t="shared" si="1"/>
        <v>1161000</v>
      </c>
      <c r="E37" s="34">
        <f t="shared" si="3"/>
        <v>1161</v>
      </c>
    </row>
    <row r="38" spans="1:5" x14ac:dyDescent="0.2">
      <c r="A38" s="2">
        <f t="shared" si="4"/>
        <v>17</v>
      </c>
      <c r="B38" s="8">
        <f t="shared" si="2"/>
        <v>61200</v>
      </c>
      <c r="C38" s="33">
        <f t="shared" si="0"/>
        <v>42.839999999999996</v>
      </c>
      <c r="D38" s="2">
        <f t="shared" si="1"/>
        <v>1311000</v>
      </c>
      <c r="E38" s="34">
        <f t="shared" si="3"/>
        <v>1311</v>
      </c>
    </row>
    <row r="39" spans="1:5" x14ac:dyDescent="0.2">
      <c r="A39" s="2">
        <f t="shared" si="4"/>
        <v>18</v>
      </c>
      <c r="B39" s="8">
        <f t="shared" si="2"/>
        <v>64800</v>
      </c>
      <c r="C39" s="33">
        <f t="shared" si="0"/>
        <v>45.36</v>
      </c>
      <c r="D39" s="2">
        <f t="shared" si="1"/>
        <v>1470000</v>
      </c>
      <c r="E39" s="34">
        <f t="shared" si="3"/>
        <v>1470</v>
      </c>
    </row>
    <row r="40" spans="1:5" x14ac:dyDescent="0.2">
      <c r="A40" s="2">
        <f t="shared" si="4"/>
        <v>19</v>
      </c>
      <c r="B40" s="8">
        <f t="shared" si="2"/>
        <v>68400</v>
      </c>
      <c r="C40" s="33">
        <f t="shared" si="0"/>
        <v>47.88</v>
      </c>
      <c r="D40" s="2">
        <f t="shared" si="1"/>
        <v>1637000</v>
      </c>
      <c r="E40" s="34">
        <f t="shared" si="3"/>
        <v>1637</v>
      </c>
    </row>
    <row r="41" spans="1:5" x14ac:dyDescent="0.2">
      <c r="A41" s="2">
        <f t="shared" si="4"/>
        <v>20</v>
      </c>
      <c r="B41" s="8">
        <f t="shared" si="2"/>
        <v>72000</v>
      </c>
      <c r="C41" s="33">
        <f t="shared" si="0"/>
        <v>50.4</v>
      </c>
      <c r="D41" s="2">
        <f t="shared" si="1"/>
        <v>1814000</v>
      </c>
      <c r="E41" s="34">
        <f t="shared" si="3"/>
        <v>1814</v>
      </c>
    </row>
    <row r="42" spans="1:5" x14ac:dyDescent="0.2">
      <c r="A42" s="2">
        <f t="shared" si="4"/>
        <v>21</v>
      </c>
      <c r="B42" s="8">
        <f t="shared" si="2"/>
        <v>75600</v>
      </c>
      <c r="C42" s="33">
        <f t="shared" si="0"/>
        <v>52.92</v>
      </c>
      <c r="D42" s="2">
        <f t="shared" si="1"/>
        <v>2000000</v>
      </c>
      <c r="E42" s="34">
        <f t="shared" si="3"/>
        <v>2000</v>
      </c>
    </row>
    <row r="43" spans="1:5" x14ac:dyDescent="0.2">
      <c r="A43" s="2">
        <f t="shared" si="4"/>
        <v>22</v>
      </c>
      <c r="B43" s="8">
        <f t="shared" si="2"/>
        <v>79200</v>
      </c>
      <c r="C43" s="33">
        <f t="shared" si="0"/>
        <v>55.44</v>
      </c>
      <c r="D43" s="2">
        <f t="shared" si="1"/>
        <v>2195000</v>
      </c>
      <c r="E43" s="34">
        <f t="shared" si="3"/>
        <v>2195</v>
      </c>
    </row>
    <row r="44" spans="1:5" x14ac:dyDescent="0.2">
      <c r="A44" s="2">
        <f t="shared" si="4"/>
        <v>23</v>
      </c>
      <c r="B44" s="8">
        <f t="shared" si="2"/>
        <v>82800</v>
      </c>
      <c r="C44" s="33">
        <f t="shared" si="0"/>
        <v>57.96</v>
      </c>
      <c r="D44" s="2">
        <f t="shared" si="1"/>
        <v>2400000</v>
      </c>
      <c r="E44" s="34">
        <f t="shared" si="3"/>
        <v>2400</v>
      </c>
    </row>
    <row r="45" spans="1:5" x14ac:dyDescent="0.2">
      <c r="A45" s="2">
        <f t="shared" si="4"/>
        <v>24</v>
      </c>
      <c r="B45" s="8">
        <f t="shared" si="2"/>
        <v>86400</v>
      </c>
      <c r="C45" s="33">
        <f t="shared" si="0"/>
        <v>60.48</v>
      </c>
      <c r="D45" s="2">
        <f t="shared" si="1"/>
        <v>2613000</v>
      </c>
      <c r="E45" s="34">
        <f t="shared" si="3"/>
        <v>2613</v>
      </c>
    </row>
  </sheetData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a</vt:lpstr>
      <vt:lpstr>t</vt:lpstr>
    </vt:vector>
  </TitlesOfParts>
  <Company>METSERVICE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ldc</dc:creator>
  <cp:lastModifiedBy>Chris Webster</cp:lastModifiedBy>
  <dcterms:created xsi:type="dcterms:W3CDTF">2005-02-08T21:01:13Z</dcterms:created>
  <dcterms:modified xsi:type="dcterms:W3CDTF">2021-09-09T04:25:54Z</dcterms:modified>
</cp:coreProperties>
</file>